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dc\Desktop\"/>
    </mc:Choice>
  </mc:AlternateContent>
  <xr:revisionPtr revIDLastSave="0" documentId="13_ncr:1_{A5E38446-48B6-4C59-8418-99EFC14F81ED}" xr6:coauthVersionLast="47" xr6:coauthVersionMax="47" xr10:uidLastSave="{00000000-0000-0000-0000-000000000000}"/>
  <bookViews>
    <workbookView xWindow="-108" yWindow="-108" windowWidth="23256" windowHeight="12456" activeTab="2" xr2:uid="{D4295CAB-98F0-4523-AEF8-F05E2AE4075D}"/>
  </bookViews>
  <sheets>
    <sheet name="KNEEX3 Baseline #1" sheetId="3" r:id="rId1"/>
    <sheet name="Modified FLEE Form" sheetId="1" r:id="rId2"/>
    <sheet name="FLE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I16" i="1"/>
  <c r="G16" i="1"/>
  <c r="D16" i="1"/>
  <c r="B16" i="1"/>
  <c r="I12" i="3"/>
  <c r="G12" i="3"/>
  <c r="B12" i="3"/>
  <c r="K59" i="2"/>
  <c r="L59" i="2" s="1"/>
  <c r="E59" i="2"/>
  <c r="F59" i="2" s="1"/>
  <c r="K63" i="1"/>
  <c r="L63" i="1" s="1"/>
  <c r="E63" i="1"/>
  <c r="F63" i="1" s="1"/>
  <c r="K35" i="3"/>
  <c r="L35" i="3" s="1"/>
  <c r="E35" i="3"/>
  <c r="F35" i="3" s="1"/>
  <c r="L19" i="2"/>
  <c r="K19" i="2"/>
  <c r="J19" i="2"/>
  <c r="C15" i="2"/>
  <c r="L11" i="2"/>
  <c r="K11" i="2"/>
  <c r="J11" i="2"/>
  <c r="C25" i="1"/>
  <c r="E8" i="3"/>
  <c r="C6" i="1"/>
  <c r="C6" i="2"/>
  <c r="L29" i="1"/>
  <c r="K29" i="1"/>
  <c r="J29" i="1"/>
  <c r="L21" i="1"/>
  <c r="K21" i="1"/>
  <c r="J21" i="1"/>
  <c r="I39" i="2"/>
  <c r="E39" i="2"/>
  <c r="I34" i="2"/>
  <c r="E34" i="2"/>
  <c r="I29" i="2"/>
  <c r="E29" i="2"/>
  <c r="I12" i="1"/>
  <c r="E12" i="1"/>
  <c r="I11" i="1"/>
  <c r="E11" i="1"/>
  <c r="E24" i="2"/>
  <c r="I24" i="2"/>
  <c r="I44" i="2"/>
  <c r="I43" i="2"/>
  <c r="I27" i="3"/>
  <c r="E27" i="3"/>
  <c r="I22" i="3"/>
  <c r="E22" i="3"/>
  <c r="I17" i="3"/>
  <c r="E17" i="3"/>
  <c r="I8" i="3"/>
  <c r="I7" i="3"/>
  <c r="E7" i="3"/>
  <c r="E34" i="1"/>
  <c r="I54" i="1"/>
  <c r="I53" i="1"/>
  <c r="I49" i="1"/>
  <c r="E49" i="1"/>
  <c r="I44" i="1"/>
  <c r="E44" i="1"/>
  <c r="I39" i="1"/>
  <c r="E39" i="1"/>
  <c r="I34" i="1"/>
  <c r="M11" i="2" l="1"/>
  <c r="M19" i="2"/>
  <c r="K16" i="1"/>
  <c r="F16" i="1"/>
  <c r="K12" i="3"/>
  <c r="F12" i="3"/>
  <c r="N59" i="2"/>
  <c r="O59" i="2" s="1"/>
  <c r="N63" i="1"/>
  <c r="O63" i="1" s="1"/>
  <c r="N35" i="3"/>
  <c r="O35" i="3" s="1"/>
  <c r="I13" i="1"/>
  <c r="E13" i="1"/>
  <c r="M21" i="1"/>
  <c r="I9" i="3"/>
  <c r="E9" i="3"/>
  <c r="M29" i="1"/>
  <c r="J22" i="3"/>
  <c r="K22" i="3" s="1"/>
  <c r="J11" i="1"/>
  <c r="J39" i="1"/>
  <c r="K39" i="1" s="1"/>
  <c r="J29" i="2"/>
  <c r="K29" i="2" s="1"/>
  <c r="J24" i="2"/>
  <c r="K24" i="2" s="1"/>
  <c r="J8" i="3"/>
  <c r="J7" i="3"/>
  <c r="J12" i="1"/>
  <c r="J43" i="2"/>
  <c r="K43" i="2" s="1"/>
  <c r="J39" i="2"/>
  <c r="K39" i="2" s="1"/>
  <c r="J34" i="2"/>
  <c r="K34" i="2" s="1"/>
  <c r="J17" i="3"/>
  <c r="K17" i="3" s="1"/>
  <c r="J27" i="3"/>
  <c r="K27" i="3" s="1"/>
  <c r="J53" i="1"/>
  <c r="K53" i="1" s="1"/>
  <c r="J44" i="1"/>
  <c r="K44" i="1" s="1"/>
  <c r="J49" i="1"/>
  <c r="K49" i="1" s="1"/>
  <c r="J34" i="1"/>
  <c r="K34" i="1" s="1"/>
</calcChain>
</file>

<file path=xl/sharedStrings.xml><?xml version="1.0" encoding="utf-8"?>
<sst xmlns="http://schemas.openxmlformats.org/spreadsheetml/2006/main" count="282" uniqueCount="60">
  <si>
    <t>KNEEX3 BASELINE TESTING:</t>
  </si>
  <si>
    <t>HHD Strength Testing:</t>
  </si>
  <si>
    <t xml:space="preserve">Non-Surgical </t>
  </si>
  <si>
    <t>Surgical</t>
  </si>
  <si>
    <t>Avg</t>
  </si>
  <si>
    <t>%  Difference:</t>
  </si>
  <si>
    <t>QUAD</t>
  </si>
  <si>
    <t>HS</t>
  </si>
  <si>
    <t>Non-surgical HS/Q ratio:</t>
  </si>
  <si>
    <t xml:space="preserve">Surgical HS/Q ratio: </t>
  </si>
  <si>
    <t>SL Hop for Distance:</t>
  </si>
  <si>
    <t xml:space="preserve">% </t>
  </si>
  <si>
    <t>Pass/Fail?</t>
  </si>
  <si>
    <t>Quality</t>
  </si>
  <si>
    <t>Triple Hop:</t>
  </si>
  <si>
    <t>Crossover Hop:</t>
  </si>
  <si>
    <t>MODIFIED LE RETURN TO SPORT SCORING SHEET:</t>
  </si>
  <si>
    <t>Timed Lateral Step Down:</t>
  </si>
  <si>
    <t>Fault 1</t>
  </si>
  <si>
    <t>Fault 2</t>
  </si>
  <si>
    <t>Fault 3</t>
  </si>
  <si>
    <t>Total Faults</t>
  </si>
  <si>
    <t>Timed Leap and Catch:</t>
  </si>
  <si>
    <t>Timed SL Hop:</t>
  </si>
  <si>
    <t>Square Hop Test (30 sec):</t>
  </si>
  <si>
    <t># of Revolutions:</t>
  </si>
  <si>
    <t>Additional Lines:</t>
  </si>
  <si>
    <t># Lines Missed:</t>
  </si>
  <si>
    <t>Score:</t>
  </si>
  <si>
    <t>%</t>
  </si>
  <si>
    <t>Non-Surgical:</t>
  </si>
  <si>
    <t>Surgical:</t>
  </si>
  <si>
    <t xml:space="preserve">LEFT Test: </t>
  </si>
  <si>
    <t>Time:</t>
  </si>
  <si>
    <t>*Men = 109.4 seconds</t>
  </si>
  <si>
    <t>*Women = 117.2 seconds</t>
  </si>
  <si>
    <t>FLEE SCORING SHEET:</t>
  </si>
  <si>
    <t xml:space="preserve">Non - Surgical </t>
  </si>
  <si>
    <t>Non - Surgical</t>
  </si>
  <si>
    <t>Time %</t>
  </si>
  <si>
    <t>Time (seconds)</t>
  </si>
  <si>
    <t>IKDC 2000 Score(orthotoolkit.com/ikdc):</t>
  </si>
  <si>
    <t>IKDC 2000 Score (orthotoolkit.com/ikdc):</t>
  </si>
  <si>
    <t>*40 BPM for 60 seconds</t>
  </si>
  <si>
    <t>*80 BPM for 3 minutes (180 seconds)</t>
  </si>
  <si>
    <t>Ht. (in.)</t>
  </si>
  <si>
    <t>60% (cm)</t>
  </si>
  <si>
    <t>Single Leg Vertical:</t>
  </si>
  <si>
    <t>Standing reach: Non-Surgical (in.)</t>
  </si>
  <si>
    <t>SL vertical (in.)</t>
  </si>
  <si>
    <t>Standing reach:  Surgical (in.)</t>
  </si>
  <si>
    <t>Limb length (in.)</t>
  </si>
  <si>
    <t>Surgical Quad score</t>
  </si>
  <si>
    <t>Non- surgical Quad score</t>
  </si>
  <si>
    <t>Patient's Weight (lbs.)</t>
  </si>
  <si>
    <t>QS/BW</t>
  </si>
  <si>
    <t>Non-surgical Quad score</t>
  </si>
  <si>
    <t>Angle Tested:</t>
  </si>
  <si>
    <t>60 degrees</t>
  </si>
  <si>
    <t>90 degrees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</si>
</sst>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0" borderId="4" xfId="0" applyBorder="1"/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0" xfId="0" applyAlignment="1">
      <alignment vertical="center"/>
    </xf>
    <xf numFmtId="164" fontId="0" fillId="4" borderId="1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0" fillId="0" borderId="13" xfId="0" applyBorder="1"/>
    <xf numFmtId="0" fontId="4" fillId="0" borderId="0" xfId="0" applyFont="1" applyAlignment="1">
      <alignment horizontal="center"/>
    </xf>
    <xf numFmtId="164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0" fillId="0" borderId="14" xfId="0" applyBorder="1"/>
    <xf numFmtId="0" fontId="0" fillId="0" borderId="15" xfId="0" applyBorder="1"/>
    <xf numFmtId="2" fontId="0" fillId="4" borderId="1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15" xfId="0" applyNumberFormat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164" fontId="0" fillId="0" borderId="14" xfId="0" applyNumberFormat="1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64" fontId="0" fillId="4" borderId="2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B736-5DCC-4061-8EF0-714525733B34}">
  <dimension ref="A1:P44"/>
  <sheetViews>
    <sheetView topLeftCell="A23" workbookViewId="0">
      <selection activeCell="N5" sqref="N5"/>
    </sheetView>
  </sheetViews>
  <sheetFormatPr defaultRowHeight="14.4" x14ac:dyDescent="0.3"/>
  <sheetData>
    <row r="1" spans="1:15" ht="23.4" x14ac:dyDescent="0.45">
      <c r="A1" s="59" t="s">
        <v>0</v>
      </c>
      <c r="B1" s="59"/>
      <c r="C1" s="59"/>
      <c r="D1" s="59"/>
      <c r="E1" s="59"/>
    </row>
    <row r="2" spans="1:15" x14ac:dyDescent="0.3">
      <c r="G2" s="8"/>
    </row>
    <row r="4" spans="1:15" ht="15" thickBot="1" x14ac:dyDescent="0.35">
      <c r="A4" s="56" t="s">
        <v>1</v>
      </c>
      <c r="B4" s="56"/>
      <c r="C4" s="56"/>
    </row>
    <row r="5" spans="1:15" ht="15" thickBot="1" x14ac:dyDescent="0.35">
      <c r="B5" s="50" t="s">
        <v>2</v>
      </c>
      <c r="C5" s="51"/>
      <c r="D5" s="51"/>
      <c r="E5" s="52"/>
      <c r="F5" s="50" t="s">
        <v>3</v>
      </c>
      <c r="G5" s="51"/>
      <c r="H5" s="51"/>
      <c r="I5" s="52"/>
    </row>
    <row r="6" spans="1:15" ht="15" thickBot="1" x14ac:dyDescent="0.35">
      <c r="B6" s="3">
        <v>1</v>
      </c>
      <c r="C6" s="3">
        <v>2</v>
      </c>
      <c r="D6" s="3">
        <v>3</v>
      </c>
      <c r="E6" s="3" t="s">
        <v>4</v>
      </c>
      <c r="F6" s="3">
        <v>1</v>
      </c>
      <c r="G6" s="3">
        <v>2</v>
      </c>
      <c r="H6" s="3">
        <v>3</v>
      </c>
      <c r="I6" s="3" t="s">
        <v>4</v>
      </c>
      <c r="J6" s="53" t="s">
        <v>5</v>
      </c>
      <c r="K6" s="54"/>
      <c r="L6" s="63" t="s">
        <v>57</v>
      </c>
      <c r="M6" s="64"/>
    </row>
    <row r="7" spans="1:15" ht="15" thickBot="1" x14ac:dyDescent="0.35">
      <c r="A7" s="4" t="s">
        <v>6</v>
      </c>
      <c r="B7" s="2"/>
      <c r="C7" s="2"/>
      <c r="D7" s="2"/>
      <c r="E7" s="24">
        <f>(B7+C7+D7)/3</f>
        <v>0</v>
      </c>
      <c r="F7" s="2"/>
      <c r="G7" s="2"/>
      <c r="H7" s="2"/>
      <c r="I7" s="24">
        <f>(F7+G7+H7)/3</f>
        <v>0</v>
      </c>
      <c r="J7" s="60" t="e">
        <f>I7/E7*100</f>
        <v>#DIV/0!</v>
      </c>
      <c r="K7" s="61"/>
      <c r="L7" s="53" t="s">
        <v>58</v>
      </c>
      <c r="M7" s="54"/>
    </row>
    <row r="8" spans="1:15" ht="15" thickBot="1" x14ac:dyDescent="0.35">
      <c r="A8" s="4" t="s">
        <v>7</v>
      </c>
      <c r="B8" s="2"/>
      <c r="C8" s="2"/>
      <c r="D8" s="2"/>
      <c r="E8" s="24">
        <f>(B8+C8+D8)/3</f>
        <v>0</v>
      </c>
      <c r="F8" s="2"/>
      <c r="G8" s="2"/>
      <c r="H8" s="2"/>
      <c r="I8" s="24">
        <f>(F8+G8+H8)/3</f>
        <v>0</v>
      </c>
      <c r="J8" s="60" t="e">
        <f>I8/E8*100</f>
        <v>#DIV/0!</v>
      </c>
      <c r="K8" s="61"/>
    </row>
    <row r="9" spans="1:15" ht="15" thickBot="1" x14ac:dyDescent="0.35">
      <c r="B9" s="65" t="s">
        <v>8</v>
      </c>
      <c r="C9" s="66"/>
      <c r="D9" s="67"/>
      <c r="E9" s="24" t="e">
        <f>(E8/E7)*100</f>
        <v>#DIV/0!</v>
      </c>
      <c r="G9" s="65" t="s">
        <v>9</v>
      </c>
      <c r="H9" s="67"/>
      <c r="I9" s="24" t="e">
        <f>(I8/I7)*100</f>
        <v>#DIV/0!</v>
      </c>
      <c r="J9" s="5"/>
      <c r="K9" s="5"/>
      <c r="O9" s="40"/>
    </row>
    <row r="10" spans="1:15" ht="15" thickBot="1" x14ac:dyDescent="0.35">
      <c r="J10" s="5"/>
      <c r="K10" s="5"/>
    </row>
    <row r="11" spans="1:15" s="23" customFormat="1" ht="58.2" thickBot="1" x14ac:dyDescent="0.35">
      <c r="B11" s="42" t="s">
        <v>56</v>
      </c>
      <c r="C11" s="47" t="s">
        <v>51</v>
      </c>
      <c r="D11" s="41"/>
      <c r="E11" s="44" t="s">
        <v>54</v>
      </c>
      <c r="F11" s="43" t="s">
        <v>55</v>
      </c>
      <c r="G11" s="42" t="s">
        <v>52</v>
      </c>
      <c r="H11" s="47" t="s">
        <v>51</v>
      </c>
      <c r="J11" s="44" t="s">
        <v>54</v>
      </c>
      <c r="K11" s="43" t="s">
        <v>55</v>
      </c>
    </row>
    <row r="12" spans="1:15" ht="15" thickBot="1" x14ac:dyDescent="0.35">
      <c r="B12" s="36">
        <f>(B7+C7+D7)/3</f>
        <v>0</v>
      </c>
      <c r="C12" s="37"/>
      <c r="D12" s="46">
        <f>C12/12</f>
        <v>0</v>
      </c>
      <c r="E12" s="39"/>
      <c r="F12" s="38" t="e">
        <f>(B12*D12)/E12</f>
        <v>#DIV/0!</v>
      </c>
      <c r="G12" s="45">
        <f>(F7+G7+H7)/3</f>
        <v>0</v>
      </c>
      <c r="H12" s="37"/>
      <c r="I12" s="46">
        <f>H12/12</f>
        <v>0</v>
      </c>
      <c r="J12" s="39"/>
      <c r="K12" s="38" t="e">
        <f>(G12*I12)/J12</f>
        <v>#DIV/0!</v>
      </c>
    </row>
    <row r="13" spans="1:15" x14ac:dyDescent="0.3">
      <c r="C13" s="5"/>
      <c r="J13" s="5"/>
      <c r="K13" s="5"/>
    </row>
    <row r="14" spans="1:15" ht="15" thickBot="1" x14ac:dyDescent="0.35">
      <c r="A14" s="62" t="s">
        <v>10</v>
      </c>
      <c r="B14" s="62"/>
    </row>
    <row r="15" spans="1:15" ht="15" thickBot="1" x14ac:dyDescent="0.35">
      <c r="B15" s="50" t="s">
        <v>2</v>
      </c>
      <c r="C15" s="51"/>
      <c r="D15" s="51"/>
      <c r="E15" s="52"/>
      <c r="F15" s="50" t="s">
        <v>3</v>
      </c>
      <c r="G15" s="51"/>
      <c r="H15" s="51"/>
      <c r="I15" s="52"/>
    </row>
    <row r="16" spans="1:15" ht="15" thickBot="1" x14ac:dyDescent="0.35">
      <c r="B16" s="3">
        <v>1</v>
      </c>
      <c r="C16" s="3">
        <v>2</v>
      </c>
      <c r="D16" s="3">
        <v>3</v>
      </c>
      <c r="E16" s="3" t="s">
        <v>4</v>
      </c>
      <c r="F16" s="3">
        <v>1</v>
      </c>
      <c r="G16" s="3">
        <v>2</v>
      </c>
      <c r="H16" s="3">
        <v>3</v>
      </c>
      <c r="I16" s="3" t="s">
        <v>4</v>
      </c>
      <c r="J16" s="3" t="s">
        <v>11</v>
      </c>
      <c r="K16" s="3" t="s">
        <v>12</v>
      </c>
      <c r="L16" s="3" t="s">
        <v>13</v>
      </c>
    </row>
    <row r="17" spans="1:14" ht="15" thickBot="1" x14ac:dyDescent="0.35">
      <c r="B17" s="2"/>
      <c r="C17" s="2"/>
      <c r="D17" s="2"/>
      <c r="E17" s="24">
        <f>(B17+C17+D17)/3</f>
        <v>0</v>
      </c>
      <c r="F17" s="2"/>
      <c r="G17" s="2"/>
      <c r="H17" s="2"/>
      <c r="I17" s="24">
        <f>(F17+G17+H17)/3</f>
        <v>0</v>
      </c>
      <c r="J17" s="24" t="e">
        <f>(I17/E17)*100</f>
        <v>#DIV/0!</v>
      </c>
      <c r="K17" s="2" t="e">
        <f>IF(J17&gt;89.5,"PASS","FAIL")</f>
        <v>#DIV/0!</v>
      </c>
      <c r="L17" s="2"/>
    </row>
    <row r="19" spans="1:14" ht="15" thickBot="1" x14ac:dyDescent="0.35">
      <c r="A19" s="56" t="s">
        <v>14</v>
      </c>
      <c r="B19" s="56"/>
    </row>
    <row r="20" spans="1:14" ht="15" thickBot="1" x14ac:dyDescent="0.35">
      <c r="B20" s="50" t="s">
        <v>2</v>
      </c>
      <c r="C20" s="51"/>
      <c r="D20" s="51"/>
      <c r="E20" s="52"/>
      <c r="F20" s="50" t="s">
        <v>3</v>
      </c>
      <c r="G20" s="51"/>
      <c r="H20" s="51"/>
      <c r="I20" s="52"/>
    </row>
    <row r="21" spans="1:14" ht="15" thickBot="1" x14ac:dyDescent="0.35">
      <c r="B21" s="3">
        <v>1</v>
      </c>
      <c r="C21" s="3">
        <v>2</v>
      </c>
      <c r="D21" s="3">
        <v>3</v>
      </c>
      <c r="E21" s="3" t="s">
        <v>4</v>
      </c>
      <c r="F21" s="3">
        <v>1</v>
      </c>
      <c r="G21" s="3">
        <v>2</v>
      </c>
      <c r="H21" s="3">
        <v>3</v>
      </c>
      <c r="I21" s="3" t="s">
        <v>4</v>
      </c>
      <c r="J21" s="3" t="s">
        <v>11</v>
      </c>
      <c r="K21" s="3" t="s">
        <v>12</v>
      </c>
      <c r="L21" s="3" t="s">
        <v>13</v>
      </c>
    </row>
    <row r="22" spans="1:14" ht="15" thickBot="1" x14ac:dyDescent="0.35">
      <c r="B22" s="2"/>
      <c r="C22" s="2"/>
      <c r="D22" s="2"/>
      <c r="E22" s="24">
        <f>(B22+C22+D22)/3</f>
        <v>0</v>
      </c>
      <c r="F22" s="2"/>
      <c r="G22" s="2"/>
      <c r="H22" s="2"/>
      <c r="I22" s="24">
        <f>(F22+G22+H22)/3</f>
        <v>0</v>
      </c>
      <c r="J22" s="24" t="e">
        <f>(I22/E22)*100</f>
        <v>#DIV/0!</v>
      </c>
      <c r="K22" s="2" t="e">
        <f>IF(J22&gt;89.5, "PASS", "FAIL")</f>
        <v>#DIV/0!</v>
      </c>
      <c r="L22" s="2"/>
      <c r="N22" s="5"/>
    </row>
    <row r="24" spans="1:14" ht="15" thickBot="1" x14ac:dyDescent="0.35">
      <c r="A24" s="56" t="s">
        <v>15</v>
      </c>
      <c r="B24" s="56"/>
    </row>
    <row r="25" spans="1:14" ht="15" thickBot="1" x14ac:dyDescent="0.35">
      <c r="B25" s="50" t="s">
        <v>2</v>
      </c>
      <c r="C25" s="51"/>
      <c r="D25" s="51"/>
      <c r="E25" s="52"/>
      <c r="F25" s="50" t="s">
        <v>3</v>
      </c>
      <c r="G25" s="51"/>
      <c r="H25" s="51"/>
      <c r="I25" s="52"/>
    </row>
    <row r="26" spans="1:14" ht="15" thickBot="1" x14ac:dyDescent="0.35">
      <c r="B26" s="3">
        <v>1</v>
      </c>
      <c r="C26" s="3">
        <v>2</v>
      </c>
      <c r="D26" s="3">
        <v>3</v>
      </c>
      <c r="E26" s="3" t="s">
        <v>4</v>
      </c>
      <c r="F26" s="3">
        <v>1</v>
      </c>
      <c r="G26" s="3">
        <v>2</v>
      </c>
      <c r="H26" s="3">
        <v>3</v>
      </c>
      <c r="I26" s="3" t="s">
        <v>4</v>
      </c>
      <c r="J26" s="3" t="s">
        <v>11</v>
      </c>
      <c r="K26" s="3" t="s">
        <v>12</v>
      </c>
      <c r="L26" s="3" t="s">
        <v>13</v>
      </c>
    </row>
    <row r="27" spans="1:14" ht="15" thickBot="1" x14ac:dyDescent="0.35">
      <c r="B27" s="2"/>
      <c r="C27" s="2"/>
      <c r="D27" s="2"/>
      <c r="E27" s="24">
        <f>(B27+C27+D27)/3</f>
        <v>0</v>
      </c>
      <c r="F27" s="2"/>
      <c r="G27" s="2"/>
      <c r="H27" s="2"/>
      <c r="I27" s="24">
        <f>(F27+G27+H27)/3</f>
        <v>0</v>
      </c>
      <c r="J27" s="24" t="e">
        <f>(I27/E27)*100</f>
        <v>#DIV/0!</v>
      </c>
      <c r="K27" s="2" t="e">
        <f>IF(J27&gt;89.5, "PASS", "FAIL")</f>
        <v>#DIV/0!</v>
      </c>
      <c r="L27" s="2"/>
    </row>
    <row r="29" spans="1:14" ht="15" thickBot="1" x14ac:dyDescent="0.35">
      <c r="A29" s="56" t="s">
        <v>47</v>
      </c>
      <c r="B29" s="56"/>
    </row>
    <row r="30" spans="1:14" ht="29.25" customHeight="1" thickBot="1" x14ac:dyDescent="0.35">
      <c r="B30" s="57" t="s">
        <v>48</v>
      </c>
      <c r="C30" s="58"/>
      <c r="D30" s="57" t="s">
        <v>50</v>
      </c>
      <c r="E30" s="58"/>
      <c r="G30" s="35"/>
      <c r="H30" s="35"/>
    </row>
    <row r="31" spans="1:14" ht="15" thickBot="1" x14ac:dyDescent="0.35">
      <c r="B31" s="50"/>
      <c r="C31" s="52"/>
      <c r="D31" s="50"/>
      <c r="E31" s="52"/>
    </row>
    <row r="32" spans="1:14" ht="15" thickBot="1" x14ac:dyDescent="0.35"/>
    <row r="33" spans="1:16" ht="15" thickBot="1" x14ac:dyDescent="0.35">
      <c r="B33" s="50" t="s">
        <v>2</v>
      </c>
      <c r="C33" s="51"/>
      <c r="D33" s="51"/>
      <c r="E33" s="52"/>
      <c r="H33" s="50" t="s">
        <v>3</v>
      </c>
      <c r="I33" s="51"/>
      <c r="J33" s="51"/>
      <c r="K33" s="52"/>
    </row>
    <row r="34" spans="1:16" ht="15" thickBot="1" x14ac:dyDescent="0.35">
      <c r="B34" s="3">
        <v>1</v>
      </c>
      <c r="C34" s="3">
        <v>2</v>
      </c>
      <c r="D34" s="3">
        <v>3</v>
      </c>
      <c r="E34" s="3" t="s">
        <v>4</v>
      </c>
      <c r="F34" s="53" t="s">
        <v>49</v>
      </c>
      <c r="G34" s="54"/>
      <c r="H34" s="3">
        <v>1</v>
      </c>
      <c r="I34" s="3">
        <v>2</v>
      </c>
      <c r="J34" s="3">
        <v>3</v>
      </c>
      <c r="K34" s="3" t="s">
        <v>4</v>
      </c>
      <c r="L34" s="53" t="s">
        <v>49</v>
      </c>
      <c r="M34" s="54"/>
      <c r="N34" s="3" t="s">
        <v>11</v>
      </c>
      <c r="O34" s="3" t="s">
        <v>12</v>
      </c>
      <c r="P34" s="3" t="s">
        <v>13</v>
      </c>
    </row>
    <row r="35" spans="1:16" ht="15" thickBot="1" x14ac:dyDescent="0.35">
      <c r="B35" s="2"/>
      <c r="C35" s="2"/>
      <c r="D35" s="2"/>
      <c r="E35" s="24">
        <f>(B35+C35+D35)/3</f>
        <v>0</v>
      </c>
      <c r="F35" s="55">
        <f>E35-B31</f>
        <v>0</v>
      </c>
      <c r="G35" s="52"/>
      <c r="H35" s="2"/>
      <c r="I35" s="2"/>
      <c r="J35" s="2"/>
      <c r="K35" s="24">
        <f>(H35+I35+J35)/3</f>
        <v>0</v>
      </c>
      <c r="L35" s="55">
        <f>K35-D31</f>
        <v>0</v>
      </c>
      <c r="M35" s="52"/>
      <c r="N35" s="24" t="e">
        <f>(L35/F35)*100</f>
        <v>#DIV/0!</v>
      </c>
      <c r="O35" s="2" t="e">
        <f>IF(N35&gt;89.5, "PASS", "FAIL")</f>
        <v>#DIV/0!</v>
      </c>
      <c r="P35" s="2"/>
    </row>
    <row r="43" spans="1:16" x14ac:dyDescent="0.3">
      <c r="A43" t="s">
        <v>58</v>
      </c>
    </row>
    <row r="44" spans="1:16" x14ac:dyDescent="0.3">
      <c r="A44" t="s">
        <v>59</v>
      </c>
    </row>
  </sheetData>
  <mergeCells count="31">
    <mergeCell ref="L6:M6"/>
    <mergeCell ref="L7:M7"/>
    <mergeCell ref="B15:E15"/>
    <mergeCell ref="F15:I15"/>
    <mergeCell ref="B9:D9"/>
    <mergeCell ref="G9:H9"/>
    <mergeCell ref="B25:E25"/>
    <mergeCell ref="F25:I25"/>
    <mergeCell ref="A24:B24"/>
    <mergeCell ref="B20:E20"/>
    <mergeCell ref="F20:I20"/>
    <mergeCell ref="A19:B19"/>
    <mergeCell ref="A1:E1"/>
    <mergeCell ref="J6:K6"/>
    <mergeCell ref="J7:K7"/>
    <mergeCell ref="J8:K8"/>
    <mergeCell ref="A14:B14"/>
    <mergeCell ref="A4:C4"/>
    <mergeCell ref="B5:E5"/>
    <mergeCell ref="F5:I5"/>
    <mergeCell ref="A29:B29"/>
    <mergeCell ref="B30:C30"/>
    <mergeCell ref="D30:E30"/>
    <mergeCell ref="B31:C31"/>
    <mergeCell ref="D31:E31"/>
    <mergeCell ref="B33:E33"/>
    <mergeCell ref="F34:G34"/>
    <mergeCell ref="F35:G35"/>
    <mergeCell ref="L34:M34"/>
    <mergeCell ref="L35:M35"/>
    <mergeCell ref="H33:K33"/>
  </mergeCells>
  <dataValidations count="1">
    <dataValidation type="list" allowBlank="1" showInputMessage="1" showErrorMessage="1" sqref="L7:M7" xr:uid="{D520548C-4D96-4F91-A398-3034E6B01CB7}">
      <formula1>$A$43:$A$44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7A4B-C7B9-4F92-B63A-DF6B7BF53124}">
  <dimension ref="A1:U70"/>
  <sheetViews>
    <sheetView zoomScaleNormal="100" workbookViewId="0">
      <selection activeCell="I60" sqref="I60"/>
    </sheetView>
  </sheetViews>
  <sheetFormatPr defaultRowHeight="14.4" x14ac:dyDescent="0.3"/>
  <cols>
    <col min="1" max="1" width="9.109375" customWidth="1"/>
    <col min="3" max="3" width="9.109375" customWidth="1"/>
    <col min="5" max="5" width="9.5546875" bestFit="1" customWidth="1"/>
    <col min="10" max="10" width="9.109375" customWidth="1"/>
    <col min="12" max="13" width="9.109375" customWidth="1"/>
  </cols>
  <sheetData>
    <row r="1" spans="1:21" ht="21" x14ac:dyDescent="0.4">
      <c r="A1" s="68" t="s">
        <v>16</v>
      </c>
      <c r="B1" s="68"/>
      <c r="C1" s="68"/>
      <c r="D1" s="68"/>
      <c r="E1" s="68"/>
      <c r="F1" s="68"/>
      <c r="G1" s="68"/>
    </row>
    <row r="4" spans="1:21" ht="15" thickBot="1" x14ac:dyDescent="0.35">
      <c r="A4" s="62" t="s">
        <v>41</v>
      </c>
      <c r="B4" s="62"/>
      <c r="C4" s="62"/>
      <c r="D4" s="62"/>
    </row>
    <row r="5" spans="1:21" ht="15" thickBot="1" x14ac:dyDescent="0.35">
      <c r="B5" s="7" t="s">
        <v>28</v>
      </c>
      <c r="C5" s="7" t="s">
        <v>12</v>
      </c>
      <c r="U5" s="34"/>
    </row>
    <row r="6" spans="1:21" ht="15" thickBot="1" x14ac:dyDescent="0.35">
      <c r="B6" s="21"/>
      <c r="C6" s="6" t="str">
        <f>IF(B6&gt;84.5, "PASS", "FAIL")</f>
        <v>FAIL</v>
      </c>
    </row>
    <row r="8" spans="1:21" ht="15" thickBot="1" x14ac:dyDescent="0.35">
      <c r="A8" s="56" t="s">
        <v>1</v>
      </c>
      <c r="B8" s="56"/>
      <c r="C8" s="56"/>
    </row>
    <row r="9" spans="1:21" ht="15" thickBot="1" x14ac:dyDescent="0.35">
      <c r="B9" s="50" t="s">
        <v>2</v>
      </c>
      <c r="C9" s="51"/>
      <c r="D9" s="51"/>
      <c r="E9" s="52"/>
      <c r="F9" s="50" t="s">
        <v>3</v>
      </c>
      <c r="G9" s="51"/>
      <c r="H9" s="51"/>
      <c r="I9" s="52"/>
    </row>
    <row r="10" spans="1:21" ht="15" thickBot="1" x14ac:dyDescent="0.35">
      <c r="B10" s="3">
        <v>1</v>
      </c>
      <c r="C10" s="3">
        <v>2</v>
      </c>
      <c r="D10" s="3">
        <v>3</v>
      </c>
      <c r="E10" s="3" t="s">
        <v>4</v>
      </c>
      <c r="F10" s="3">
        <v>1</v>
      </c>
      <c r="G10" s="3">
        <v>2</v>
      </c>
      <c r="H10" s="3">
        <v>3</v>
      </c>
      <c r="I10" s="3" t="s">
        <v>4</v>
      </c>
      <c r="J10" s="53" t="s">
        <v>5</v>
      </c>
      <c r="K10" s="54"/>
      <c r="L10" s="63" t="s">
        <v>57</v>
      </c>
      <c r="M10" s="64"/>
    </row>
    <row r="11" spans="1:21" ht="15" thickBot="1" x14ac:dyDescent="0.35">
      <c r="A11" s="4" t="s">
        <v>6</v>
      </c>
      <c r="B11" s="2"/>
      <c r="C11" s="2"/>
      <c r="D11" s="2"/>
      <c r="E11" s="24">
        <f>(B11+C11+D11)/3</f>
        <v>0</v>
      </c>
      <c r="F11" s="2"/>
      <c r="G11" s="2"/>
      <c r="H11" s="2"/>
      <c r="I11" s="24">
        <f>(F11+G11+H11)/3</f>
        <v>0</v>
      </c>
      <c r="J11" s="60" t="e">
        <f>I11/E11*100</f>
        <v>#DIV/0!</v>
      </c>
      <c r="K11" s="61"/>
      <c r="L11" s="53"/>
      <c r="M11" s="54"/>
    </row>
    <row r="12" spans="1:21" ht="15" thickBot="1" x14ac:dyDescent="0.35">
      <c r="A12" s="4" t="s">
        <v>7</v>
      </c>
      <c r="B12" s="2"/>
      <c r="C12" s="2"/>
      <c r="D12" s="2"/>
      <c r="E12" s="24">
        <f>(B12+C12+D12)/3</f>
        <v>0</v>
      </c>
      <c r="F12" s="2"/>
      <c r="G12" s="2"/>
      <c r="H12" s="2"/>
      <c r="I12" s="24">
        <f>(F12+G12+H12)/3</f>
        <v>0</v>
      </c>
      <c r="J12" s="60" t="e">
        <f>I12/E12*100</f>
        <v>#DIV/0!</v>
      </c>
      <c r="K12" s="61"/>
    </row>
    <row r="13" spans="1:21" ht="15" thickBot="1" x14ac:dyDescent="0.35">
      <c r="B13" s="65" t="s">
        <v>8</v>
      </c>
      <c r="C13" s="66"/>
      <c r="D13" s="67"/>
      <c r="E13" s="24" t="e">
        <f>(E12/E11)*100</f>
        <v>#DIV/0!</v>
      </c>
      <c r="G13" s="65" t="s">
        <v>9</v>
      </c>
      <c r="H13" s="67"/>
      <c r="I13" s="24" t="e">
        <f>(I12/I11)*100</f>
        <v>#DIV/0!</v>
      </c>
      <c r="J13" s="5"/>
      <c r="K13" s="5"/>
    </row>
    <row r="14" spans="1:21" ht="15" thickBot="1" x14ac:dyDescent="0.35"/>
    <row r="15" spans="1:21" ht="58.2" thickBot="1" x14ac:dyDescent="0.35">
      <c r="A15" s="23"/>
      <c r="B15" s="42" t="s">
        <v>53</v>
      </c>
      <c r="C15" s="47" t="s">
        <v>51</v>
      </c>
      <c r="D15" s="41"/>
      <c r="E15" s="44" t="s">
        <v>54</v>
      </c>
      <c r="F15" s="43" t="s">
        <v>55</v>
      </c>
      <c r="G15" s="42" t="s">
        <v>52</v>
      </c>
      <c r="H15" s="47" t="s">
        <v>51</v>
      </c>
      <c r="I15" s="23"/>
      <c r="J15" s="44" t="s">
        <v>54</v>
      </c>
      <c r="K15" s="43" t="s">
        <v>55</v>
      </c>
      <c r="L15" s="23"/>
    </row>
    <row r="16" spans="1:21" ht="15" thickBot="1" x14ac:dyDescent="0.35">
      <c r="B16" s="48">
        <f>(B11+C11+D11)/3</f>
        <v>0</v>
      </c>
      <c r="C16" s="37"/>
      <c r="D16" s="46">
        <f>C16/12</f>
        <v>0</v>
      </c>
      <c r="E16" s="39"/>
      <c r="F16" s="38" t="e">
        <f>(B16*D16)/E16</f>
        <v>#DIV/0!</v>
      </c>
      <c r="G16" s="49">
        <f>(F11+G11+H11)/3</f>
        <v>0</v>
      </c>
      <c r="H16" s="37"/>
      <c r="I16" s="46">
        <f>H16/12</f>
        <v>0</v>
      </c>
      <c r="J16" s="39"/>
      <c r="K16" s="38" t="e">
        <f>(G16*I16)/J16</f>
        <v>#DIV/0!</v>
      </c>
      <c r="M16" s="5"/>
    </row>
    <row r="18" spans="1:13" ht="15" thickBot="1" x14ac:dyDescent="0.35">
      <c r="A18" s="56" t="s">
        <v>17</v>
      </c>
      <c r="B18" s="56"/>
      <c r="C18" s="56"/>
      <c r="D18" s="76" t="s">
        <v>44</v>
      </c>
      <c r="E18" s="76"/>
      <c r="F18" s="76"/>
      <c r="G18" s="76"/>
    </row>
    <row r="19" spans="1:13" ht="15" thickBot="1" x14ac:dyDescent="0.35">
      <c r="B19" s="50" t="s">
        <v>18</v>
      </c>
      <c r="C19" s="52"/>
      <c r="D19" s="50" t="s">
        <v>19</v>
      </c>
      <c r="E19" s="52"/>
      <c r="F19" s="50" t="s">
        <v>20</v>
      </c>
      <c r="G19" s="51"/>
      <c r="H19" s="69" t="s">
        <v>40</v>
      </c>
      <c r="I19" s="70"/>
      <c r="J19" s="9"/>
      <c r="K19" s="69" t="s">
        <v>21</v>
      </c>
      <c r="L19" s="70"/>
    </row>
    <row r="20" spans="1:13" ht="29.4" thickBot="1" x14ac:dyDescent="0.35">
      <c r="B20" s="10" t="s">
        <v>37</v>
      </c>
      <c r="C20" s="15" t="s">
        <v>3</v>
      </c>
      <c r="D20" s="11" t="s">
        <v>38</v>
      </c>
      <c r="E20" s="15" t="s">
        <v>3</v>
      </c>
      <c r="F20" s="11" t="s">
        <v>38</v>
      </c>
      <c r="G20" s="15" t="s">
        <v>3</v>
      </c>
      <c r="H20" s="12" t="s">
        <v>38</v>
      </c>
      <c r="I20" s="16" t="s">
        <v>3</v>
      </c>
      <c r="J20" s="17" t="s">
        <v>39</v>
      </c>
      <c r="K20" s="13" t="s">
        <v>38</v>
      </c>
      <c r="L20" s="18" t="s">
        <v>3</v>
      </c>
      <c r="M20" s="15" t="s">
        <v>12</v>
      </c>
    </row>
    <row r="21" spans="1:13" ht="15" thickBot="1" x14ac:dyDescent="0.35">
      <c r="B21" s="2"/>
      <c r="C21" s="2"/>
      <c r="D21" s="2"/>
      <c r="E21" s="2"/>
      <c r="F21" s="2"/>
      <c r="G21" s="2"/>
      <c r="H21" s="2"/>
      <c r="I21" s="20"/>
      <c r="J21" s="25" t="e">
        <f>(I21/H21)*100</f>
        <v>#DIV/0!</v>
      </c>
      <c r="K21" s="14">
        <f>B21+D21+F21</f>
        <v>0</v>
      </c>
      <c r="L21" s="1">
        <f>C21+E21+G21</f>
        <v>0</v>
      </c>
      <c r="M21" s="2" t="e">
        <f>IF(K21&gt;2.5,"FAIL",IF(L21&gt;2.5,"FAIL",IF(J21&lt;89.5,"FAIL","PASS")))</f>
        <v>#DIV/0!</v>
      </c>
    </row>
    <row r="23" spans="1:13" ht="15" thickBot="1" x14ac:dyDescent="0.35">
      <c r="A23" s="56" t="s">
        <v>22</v>
      </c>
      <c r="B23" s="56"/>
      <c r="C23" s="56"/>
      <c r="D23" s="75" t="s">
        <v>43</v>
      </c>
      <c r="E23" s="75"/>
      <c r="F23" s="75"/>
    </row>
    <row r="24" spans="1:13" ht="15" thickBot="1" x14ac:dyDescent="0.35">
      <c r="A24" s="26"/>
      <c r="B24" s="15" t="s">
        <v>45</v>
      </c>
      <c r="C24" s="19" t="s">
        <v>46</v>
      </c>
      <c r="D24" s="30"/>
      <c r="E24" s="30"/>
      <c r="F24" s="30"/>
    </row>
    <row r="25" spans="1:13" ht="15" thickBot="1" x14ac:dyDescent="0.35">
      <c r="A25" s="26"/>
      <c r="B25" s="27"/>
      <c r="C25" s="31">
        <f>(B25*2.54)*0.6</f>
        <v>0</v>
      </c>
      <c r="D25" s="30"/>
      <c r="E25" s="30"/>
      <c r="F25" s="30"/>
    </row>
    <row r="26" spans="1:13" ht="15" thickBot="1" x14ac:dyDescent="0.35">
      <c r="A26" s="26"/>
      <c r="B26" s="32"/>
      <c r="C26" s="33"/>
      <c r="D26" s="28"/>
      <c r="E26" s="28"/>
      <c r="F26" s="28"/>
      <c r="H26" s="29"/>
      <c r="K26" s="29"/>
    </row>
    <row r="27" spans="1:13" ht="15" thickBot="1" x14ac:dyDescent="0.35">
      <c r="B27" s="50" t="s">
        <v>18</v>
      </c>
      <c r="C27" s="52"/>
      <c r="D27" s="50" t="s">
        <v>19</v>
      </c>
      <c r="E27" s="52"/>
      <c r="F27" s="50" t="s">
        <v>20</v>
      </c>
      <c r="G27" s="52"/>
      <c r="H27" s="50" t="s">
        <v>40</v>
      </c>
      <c r="I27" s="52"/>
      <c r="K27" s="50" t="s">
        <v>21</v>
      </c>
      <c r="L27" s="52"/>
    </row>
    <row r="28" spans="1:13" ht="29.4" thickBot="1" x14ac:dyDescent="0.35">
      <c r="B28" s="10" t="s">
        <v>38</v>
      </c>
      <c r="C28" s="15" t="s">
        <v>3</v>
      </c>
      <c r="D28" s="10" t="s">
        <v>38</v>
      </c>
      <c r="E28" s="15" t="s">
        <v>3</v>
      </c>
      <c r="F28" s="10" t="s">
        <v>38</v>
      </c>
      <c r="G28" s="15" t="s">
        <v>3</v>
      </c>
      <c r="H28" s="10" t="s">
        <v>38</v>
      </c>
      <c r="I28" s="15" t="s">
        <v>3</v>
      </c>
      <c r="J28" s="15" t="s">
        <v>39</v>
      </c>
      <c r="K28" s="10" t="s">
        <v>37</v>
      </c>
      <c r="L28" s="19" t="s">
        <v>3</v>
      </c>
      <c r="M28" s="15" t="s">
        <v>12</v>
      </c>
    </row>
    <row r="29" spans="1:13" ht="15" thickBot="1" x14ac:dyDescent="0.35">
      <c r="B29" s="2"/>
      <c r="C29" s="2"/>
      <c r="D29" s="2"/>
      <c r="E29" s="2"/>
      <c r="F29" s="2"/>
      <c r="G29" s="2"/>
      <c r="H29" s="2"/>
      <c r="I29" s="2"/>
      <c r="J29" s="24" t="e">
        <f>(I29/H29)*100</f>
        <v>#DIV/0!</v>
      </c>
      <c r="K29" s="1">
        <f>B29+D29+F29</f>
        <v>0</v>
      </c>
      <c r="L29" s="1">
        <f>C29+E29+G29</f>
        <v>0</v>
      </c>
      <c r="M29" s="2" t="e">
        <f>IF(K29&gt;2.5, "FAIL", IF(L29&gt;2.5, "FAIL",IF(J29&lt;89.5,"FAIL","PASS")))</f>
        <v>#DIV/0!</v>
      </c>
    </row>
    <row r="31" spans="1:13" ht="15" thickBot="1" x14ac:dyDescent="0.35">
      <c r="A31" s="56" t="s">
        <v>10</v>
      </c>
      <c r="B31" s="56"/>
    </row>
    <row r="32" spans="1:13" ht="15" thickBot="1" x14ac:dyDescent="0.35">
      <c r="B32" s="50" t="s">
        <v>2</v>
      </c>
      <c r="C32" s="51"/>
      <c r="D32" s="51"/>
      <c r="E32" s="52"/>
      <c r="F32" s="50" t="s">
        <v>3</v>
      </c>
      <c r="G32" s="51"/>
      <c r="H32" s="51"/>
      <c r="I32" s="52"/>
    </row>
    <row r="33" spans="1:12" ht="15" thickBot="1" x14ac:dyDescent="0.35">
      <c r="B33" s="3">
        <v>1</v>
      </c>
      <c r="C33" s="3">
        <v>2</v>
      </c>
      <c r="D33" s="3">
        <v>3</v>
      </c>
      <c r="E33" s="3" t="s">
        <v>4</v>
      </c>
      <c r="F33" s="3">
        <v>1</v>
      </c>
      <c r="G33" s="3">
        <v>2</v>
      </c>
      <c r="H33" s="3">
        <v>3</v>
      </c>
      <c r="I33" s="3" t="s">
        <v>4</v>
      </c>
      <c r="J33" s="3" t="s">
        <v>11</v>
      </c>
      <c r="K33" s="3" t="s">
        <v>12</v>
      </c>
      <c r="L33" s="3" t="s">
        <v>13</v>
      </c>
    </row>
    <row r="34" spans="1:12" ht="15" thickBot="1" x14ac:dyDescent="0.35">
      <c r="B34" s="2"/>
      <c r="C34" s="2"/>
      <c r="D34" s="2"/>
      <c r="E34" s="24">
        <f>(B34+C34+D34)/3</f>
        <v>0</v>
      </c>
      <c r="F34" s="2"/>
      <c r="G34" s="2"/>
      <c r="H34" s="2"/>
      <c r="I34" s="24">
        <f>(F34+G34+H34)/3</f>
        <v>0</v>
      </c>
      <c r="J34" s="24" t="e">
        <f>(I34/E34)*100</f>
        <v>#DIV/0!</v>
      </c>
      <c r="K34" s="2" t="e">
        <f>IF(J34&gt;89.5,"PASS","FAIL")</f>
        <v>#DIV/0!</v>
      </c>
      <c r="L34" s="2"/>
    </row>
    <row r="36" spans="1:12" ht="15" thickBot="1" x14ac:dyDescent="0.35">
      <c r="A36" s="56" t="s">
        <v>23</v>
      </c>
      <c r="B36" s="56"/>
    </row>
    <row r="37" spans="1:12" ht="15" thickBot="1" x14ac:dyDescent="0.35">
      <c r="B37" s="50" t="s">
        <v>2</v>
      </c>
      <c r="C37" s="51"/>
      <c r="D37" s="51"/>
      <c r="E37" s="52"/>
      <c r="F37" s="50" t="s">
        <v>3</v>
      </c>
      <c r="G37" s="51"/>
      <c r="H37" s="51"/>
      <c r="I37" s="52"/>
    </row>
    <row r="38" spans="1:12" ht="15" thickBot="1" x14ac:dyDescent="0.35">
      <c r="B38" s="3">
        <v>1</v>
      </c>
      <c r="C38" s="3">
        <v>2</v>
      </c>
      <c r="D38" s="3">
        <v>3</v>
      </c>
      <c r="E38" s="3" t="s">
        <v>4</v>
      </c>
      <c r="F38" s="3">
        <v>1</v>
      </c>
      <c r="G38" s="3">
        <v>2</v>
      </c>
      <c r="H38" s="3">
        <v>3</v>
      </c>
      <c r="I38" s="3" t="s">
        <v>4</v>
      </c>
      <c r="J38" s="3" t="s">
        <v>11</v>
      </c>
      <c r="K38" s="3" t="s">
        <v>12</v>
      </c>
      <c r="L38" s="3" t="s">
        <v>13</v>
      </c>
    </row>
    <row r="39" spans="1:12" ht="15" thickBot="1" x14ac:dyDescent="0.35">
      <c r="B39" s="2"/>
      <c r="C39" s="2"/>
      <c r="D39" s="2"/>
      <c r="E39" s="24">
        <f>(B39+C39+D39)/3</f>
        <v>0</v>
      </c>
      <c r="F39" s="2"/>
      <c r="G39" s="2"/>
      <c r="H39" s="2"/>
      <c r="I39" s="24">
        <f>(F39+G39+H39)/3</f>
        <v>0</v>
      </c>
      <c r="J39" s="24" t="e">
        <f>(E39/I39)*100</f>
        <v>#DIV/0!</v>
      </c>
      <c r="K39" s="2" t="e">
        <f>IF(J39&gt;89.5, "PASS", "FAIL")</f>
        <v>#DIV/0!</v>
      </c>
      <c r="L39" s="2"/>
    </row>
    <row r="40" spans="1:12" x14ac:dyDescent="0.3">
      <c r="E40" s="5"/>
    </row>
    <row r="41" spans="1:12" ht="15" thickBot="1" x14ac:dyDescent="0.35">
      <c r="A41" s="56" t="s">
        <v>14</v>
      </c>
      <c r="B41" s="56"/>
    </row>
    <row r="42" spans="1:12" ht="15" thickBot="1" x14ac:dyDescent="0.35">
      <c r="B42" s="50" t="s">
        <v>2</v>
      </c>
      <c r="C42" s="51"/>
      <c r="D42" s="51"/>
      <c r="E42" s="52"/>
      <c r="F42" s="50" t="s">
        <v>3</v>
      </c>
      <c r="G42" s="51"/>
      <c r="H42" s="51"/>
      <c r="I42" s="52"/>
    </row>
    <row r="43" spans="1:12" ht="15" thickBot="1" x14ac:dyDescent="0.35">
      <c r="B43" s="3">
        <v>1</v>
      </c>
      <c r="C43" s="3">
        <v>2</v>
      </c>
      <c r="D43" s="3">
        <v>3</v>
      </c>
      <c r="E43" s="3" t="s">
        <v>4</v>
      </c>
      <c r="F43" s="3">
        <v>1</v>
      </c>
      <c r="G43" s="3">
        <v>2</v>
      </c>
      <c r="H43" s="3">
        <v>3</v>
      </c>
      <c r="I43" s="3" t="s">
        <v>4</v>
      </c>
      <c r="J43" s="3" t="s">
        <v>11</v>
      </c>
      <c r="K43" s="3" t="s">
        <v>12</v>
      </c>
      <c r="L43" s="3" t="s">
        <v>13</v>
      </c>
    </row>
    <row r="44" spans="1:12" ht="15" thickBot="1" x14ac:dyDescent="0.35">
      <c r="B44" s="2"/>
      <c r="C44" s="2"/>
      <c r="D44" s="2"/>
      <c r="E44" s="24">
        <f>(B44+C44+D44)/3</f>
        <v>0</v>
      </c>
      <c r="F44" s="2"/>
      <c r="G44" s="2"/>
      <c r="H44" s="2"/>
      <c r="I44" s="24">
        <f>(F44+G44+H44)/3</f>
        <v>0</v>
      </c>
      <c r="J44" s="24" t="e">
        <f>(I44/E44)*100</f>
        <v>#DIV/0!</v>
      </c>
      <c r="K44" s="2" t="e">
        <f>IF(J44&gt;89.5, "PASS", "FAIL")</f>
        <v>#DIV/0!</v>
      </c>
      <c r="L44" s="2"/>
    </row>
    <row r="46" spans="1:12" ht="15" thickBot="1" x14ac:dyDescent="0.35">
      <c r="A46" s="56" t="s">
        <v>15</v>
      </c>
      <c r="B46" s="56"/>
    </row>
    <row r="47" spans="1:12" ht="15" thickBot="1" x14ac:dyDescent="0.35">
      <c r="B47" s="50" t="s">
        <v>2</v>
      </c>
      <c r="C47" s="51"/>
      <c r="D47" s="51"/>
      <c r="E47" s="52"/>
      <c r="F47" s="50" t="s">
        <v>3</v>
      </c>
      <c r="G47" s="51"/>
      <c r="H47" s="51"/>
      <c r="I47" s="52"/>
    </row>
    <row r="48" spans="1:12" ht="15" thickBot="1" x14ac:dyDescent="0.35">
      <c r="B48" s="3">
        <v>1</v>
      </c>
      <c r="C48" s="3">
        <v>2</v>
      </c>
      <c r="D48" s="3">
        <v>3</v>
      </c>
      <c r="E48" s="3" t="s">
        <v>4</v>
      </c>
      <c r="F48" s="3">
        <v>1</v>
      </c>
      <c r="G48" s="3">
        <v>2</v>
      </c>
      <c r="H48" s="3">
        <v>3</v>
      </c>
      <c r="I48" s="3" t="s">
        <v>4</v>
      </c>
      <c r="J48" s="3" t="s">
        <v>11</v>
      </c>
      <c r="K48" s="3" t="s">
        <v>12</v>
      </c>
      <c r="L48" s="3" t="s">
        <v>13</v>
      </c>
    </row>
    <row r="49" spans="1:16" ht="15" thickBot="1" x14ac:dyDescent="0.35">
      <c r="B49" s="2"/>
      <c r="C49" s="2"/>
      <c r="D49" s="2"/>
      <c r="E49" s="24">
        <f>(B49+C49+D49)/3</f>
        <v>0</v>
      </c>
      <c r="F49" s="2"/>
      <c r="G49" s="2"/>
      <c r="H49" s="2"/>
      <c r="I49" s="24">
        <f>(F49+G49+H49)/3</f>
        <v>0</v>
      </c>
      <c r="J49" s="24" t="e">
        <f>(I49/E49)*100</f>
        <v>#DIV/0!</v>
      </c>
      <c r="K49" s="2" t="e">
        <f>IF(J49&gt;89.5, "PASS", "FAIL")</f>
        <v>#DIV/0!</v>
      </c>
      <c r="L49" s="2"/>
    </row>
    <row r="51" spans="1:16" ht="15" thickBot="1" x14ac:dyDescent="0.35">
      <c r="A51" s="56" t="s">
        <v>24</v>
      </c>
      <c r="B51" s="56"/>
      <c r="C51" s="56"/>
    </row>
    <row r="52" spans="1:16" ht="15" thickBot="1" x14ac:dyDescent="0.35">
      <c r="C52" s="53" t="s">
        <v>25</v>
      </c>
      <c r="D52" s="54"/>
      <c r="E52" s="53" t="s">
        <v>26</v>
      </c>
      <c r="F52" s="54"/>
      <c r="G52" s="53" t="s">
        <v>27</v>
      </c>
      <c r="H52" s="54"/>
      <c r="I52" s="3" t="s">
        <v>28</v>
      </c>
      <c r="J52" s="3" t="s">
        <v>29</v>
      </c>
      <c r="K52" s="3" t="s">
        <v>12</v>
      </c>
      <c r="L52" s="3" t="s">
        <v>13</v>
      </c>
    </row>
    <row r="53" spans="1:16" ht="15" thickBot="1" x14ac:dyDescent="0.35">
      <c r="A53" s="53" t="s">
        <v>30</v>
      </c>
      <c r="B53" s="54"/>
      <c r="C53" s="50"/>
      <c r="D53" s="52"/>
      <c r="E53" s="50"/>
      <c r="F53" s="52"/>
      <c r="G53" s="50"/>
      <c r="H53" s="52"/>
      <c r="I53" s="22">
        <f>(C53*8)+E53-G53</f>
        <v>0</v>
      </c>
      <c r="J53" s="73" t="e">
        <f>(I54/I53)*100</f>
        <v>#DIV/0!</v>
      </c>
      <c r="K53" s="71" t="e">
        <f>IF(J53&gt;89.5, "PASS", "FAIL")</f>
        <v>#DIV/0!</v>
      </c>
      <c r="L53" s="71"/>
    </row>
    <row r="54" spans="1:16" ht="15" thickBot="1" x14ac:dyDescent="0.35">
      <c r="A54" s="53" t="s">
        <v>31</v>
      </c>
      <c r="B54" s="54"/>
      <c r="C54" s="50"/>
      <c r="D54" s="52"/>
      <c r="E54" s="50"/>
      <c r="F54" s="52"/>
      <c r="G54" s="50"/>
      <c r="H54" s="52"/>
      <c r="I54" s="22">
        <f>(C54*8)+E54-G54</f>
        <v>0</v>
      </c>
      <c r="J54" s="74"/>
      <c r="K54" s="72"/>
      <c r="L54" s="72"/>
    </row>
    <row r="57" spans="1:16" ht="15" thickBot="1" x14ac:dyDescent="0.35">
      <c r="A57" s="56" t="s">
        <v>47</v>
      </c>
      <c r="B57" s="56"/>
      <c r="K57" s="5"/>
    </row>
    <row r="58" spans="1:16" ht="30.75" customHeight="1" thickBot="1" x14ac:dyDescent="0.35">
      <c r="B58" s="57" t="s">
        <v>48</v>
      </c>
      <c r="C58" s="58"/>
      <c r="D58" s="57" t="s">
        <v>50</v>
      </c>
      <c r="E58" s="58"/>
      <c r="G58" s="35"/>
      <c r="H58" s="35"/>
    </row>
    <row r="59" spans="1:16" ht="15" thickBot="1" x14ac:dyDescent="0.35">
      <c r="B59" s="50"/>
      <c r="C59" s="52"/>
      <c r="D59" s="50"/>
      <c r="E59" s="52"/>
    </row>
    <row r="60" spans="1:16" ht="15" thickBot="1" x14ac:dyDescent="0.35"/>
    <row r="61" spans="1:16" ht="15" thickBot="1" x14ac:dyDescent="0.35">
      <c r="B61" s="50" t="s">
        <v>2</v>
      </c>
      <c r="C61" s="51"/>
      <c r="D61" s="51"/>
      <c r="E61" s="52"/>
      <c r="H61" s="50" t="s">
        <v>3</v>
      </c>
      <c r="I61" s="51"/>
      <c r="J61" s="51"/>
      <c r="K61" s="52"/>
    </row>
    <row r="62" spans="1:16" ht="15" thickBot="1" x14ac:dyDescent="0.35">
      <c r="B62" s="3">
        <v>1</v>
      </c>
      <c r="C62" s="3">
        <v>2</v>
      </c>
      <c r="D62" s="3">
        <v>3</v>
      </c>
      <c r="E62" s="3" t="s">
        <v>4</v>
      </c>
      <c r="F62" s="53" t="s">
        <v>49</v>
      </c>
      <c r="G62" s="54"/>
      <c r="H62" s="3">
        <v>1</v>
      </c>
      <c r="I62" s="3">
        <v>2</v>
      </c>
      <c r="J62" s="3">
        <v>3</v>
      </c>
      <c r="K62" s="3" t="s">
        <v>4</v>
      </c>
      <c r="L62" s="53" t="s">
        <v>49</v>
      </c>
      <c r="M62" s="54"/>
      <c r="N62" s="3" t="s">
        <v>11</v>
      </c>
      <c r="O62" s="3" t="s">
        <v>12</v>
      </c>
      <c r="P62" s="3" t="s">
        <v>13</v>
      </c>
    </row>
    <row r="63" spans="1:16" ht="15" thickBot="1" x14ac:dyDescent="0.35">
      <c r="B63" s="2"/>
      <c r="C63" s="2"/>
      <c r="D63" s="2"/>
      <c r="E63" s="24">
        <f>(B63+C63+D63)/3</f>
        <v>0</v>
      </c>
      <c r="F63" s="55">
        <f>E63-B59</f>
        <v>0</v>
      </c>
      <c r="G63" s="52"/>
      <c r="H63" s="2"/>
      <c r="I63" s="2"/>
      <c r="J63" s="2"/>
      <c r="K63" s="24">
        <f>(H63+I63+J63)/3</f>
        <v>0</v>
      </c>
      <c r="L63" s="55">
        <f>K63-D59</f>
        <v>0</v>
      </c>
      <c r="M63" s="52"/>
      <c r="N63" s="24" t="e">
        <f>(L63/F63)*100</f>
        <v>#DIV/0!</v>
      </c>
      <c r="O63" s="2" t="e">
        <f>IF(N63&gt;89.5, "PASS", "FAIL")</f>
        <v>#DIV/0!</v>
      </c>
      <c r="P63" s="2"/>
    </row>
    <row r="69" spans="1:1" x14ac:dyDescent="0.3">
      <c r="A69" t="s">
        <v>58</v>
      </c>
    </row>
    <row r="70" spans="1:1" x14ac:dyDescent="0.3">
      <c r="A70" t="s">
        <v>59</v>
      </c>
    </row>
  </sheetData>
  <mergeCells count="64">
    <mergeCell ref="L10:M10"/>
    <mergeCell ref="L11:M11"/>
    <mergeCell ref="B47:E47"/>
    <mergeCell ref="F47:I47"/>
    <mergeCell ref="A53:B53"/>
    <mergeCell ref="B37:E37"/>
    <mergeCell ref="F37:I37"/>
    <mergeCell ref="F27:G27"/>
    <mergeCell ref="H27:I27"/>
    <mergeCell ref="A31:B31"/>
    <mergeCell ref="B32:E32"/>
    <mergeCell ref="F32:I32"/>
    <mergeCell ref="A36:B36"/>
    <mergeCell ref="D23:F23"/>
    <mergeCell ref="D18:G18"/>
    <mergeCell ref="L53:L54"/>
    <mergeCell ref="K53:K54"/>
    <mergeCell ref="E52:F52"/>
    <mergeCell ref="E53:F53"/>
    <mergeCell ref="A51:C51"/>
    <mergeCell ref="J53:J54"/>
    <mergeCell ref="A54:B54"/>
    <mergeCell ref="C52:D52"/>
    <mergeCell ref="E54:F54"/>
    <mergeCell ref="G53:H53"/>
    <mergeCell ref="G54:H54"/>
    <mergeCell ref="C53:D53"/>
    <mergeCell ref="C54:D54"/>
    <mergeCell ref="A46:B46"/>
    <mergeCell ref="B42:E42"/>
    <mergeCell ref="F42:I42"/>
    <mergeCell ref="B27:C27"/>
    <mergeCell ref="D27:E27"/>
    <mergeCell ref="B61:E61"/>
    <mergeCell ref="F62:G62"/>
    <mergeCell ref="F63:G63"/>
    <mergeCell ref="J10:K10"/>
    <mergeCell ref="J11:K11"/>
    <mergeCell ref="J12:K12"/>
    <mergeCell ref="G52:H52"/>
    <mergeCell ref="K27:L27"/>
    <mergeCell ref="K19:L19"/>
    <mergeCell ref="H61:K61"/>
    <mergeCell ref="L62:M62"/>
    <mergeCell ref="L63:M63"/>
    <mergeCell ref="A41:B41"/>
    <mergeCell ref="A23:C23"/>
    <mergeCell ref="H19:I19"/>
    <mergeCell ref="B13:D13"/>
    <mergeCell ref="A57:B57"/>
    <mergeCell ref="B58:C58"/>
    <mergeCell ref="D58:E58"/>
    <mergeCell ref="B59:C59"/>
    <mergeCell ref="D59:E59"/>
    <mergeCell ref="A1:G1"/>
    <mergeCell ref="A18:C18"/>
    <mergeCell ref="B19:C19"/>
    <mergeCell ref="D19:E19"/>
    <mergeCell ref="F19:G19"/>
    <mergeCell ref="A8:C8"/>
    <mergeCell ref="A4:D4"/>
    <mergeCell ref="B9:E9"/>
    <mergeCell ref="F9:I9"/>
    <mergeCell ref="G13:H13"/>
  </mergeCells>
  <dataValidations count="1">
    <dataValidation type="list" allowBlank="1" showInputMessage="1" showErrorMessage="1" sqref="L11:M11" xr:uid="{A2AA7FE1-E0E4-4CDB-B7F7-24B853BA173F}">
      <formula1>$A$69:$A$70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4E1D-AB55-4456-B9F9-CA5D6164138F}">
  <dimension ref="A1:S59"/>
  <sheetViews>
    <sheetView tabSelected="1" zoomScaleNormal="100" workbookViewId="0">
      <selection activeCell="T50" sqref="T50"/>
    </sheetView>
  </sheetViews>
  <sheetFormatPr defaultRowHeight="14.4" x14ac:dyDescent="0.3"/>
  <cols>
    <col min="3" max="3" width="9.109375" customWidth="1"/>
    <col min="12" max="13" width="9.109375" customWidth="1"/>
  </cols>
  <sheetData>
    <row r="1" spans="1:13" ht="21" x14ac:dyDescent="0.4">
      <c r="A1" s="68" t="s">
        <v>36</v>
      </c>
      <c r="B1" s="68"/>
      <c r="C1" s="68"/>
    </row>
    <row r="4" spans="1:13" ht="15" thickBot="1" x14ac:dyDescent="0.35">
      <c r="A4" s="62" t="s">
        <v>42</v>
      </c>
      <c r="B4" s="62"/>
      <c r="C4" s="62"/>
      <c r="D4" s="62"/>
    </row>
    <row r="5" spans="1:13" ht="15" thickBot="1" x14ac:dyDescent="0.35">
      <c r="B5" s="7" t="s">
        <v>28</v>
      </c>
      <c r="C5" s="7" t="s">
        <v>12</v>
      </c>
    </row>
    <row r="6" spans="1:13" ht="15" thickBot="1" x14ac:dyDescent="0.35">
      <c r="B6" s="21"/>
      <c r="C6" s="6" t="str">
        <f>IF(B6&gt;84.5, "PASS", "FAIL")</f>
        <v>FAIL</v>
      </c>
    </row>
    <row r="8" spans="1:13" ht="15" thickBot="1" x14ac:dyDescent="0.35">
      <c r="A8" s="56" t="s">
        <v>17</v>
      </c>
      <c r="B8" s="56"/>
      <c r="C8" s="56"/>
      <c r="D8" s="76" t="s">
        <v>44</v>
      </c>
      <c r="E8" s="76"/>
      <c r="F8" s="76"/>
      <c r="G8" s="76"/>
    </row>
    <row r="9" spans="1:13" ht="15" thickBot="1" x14ac:dyDescent="0.35">
      <c r="B9" s="50" t="s">
        <v>18</v>
      </c>
      <c r="C9" s="52"/>
      <c r="D9" s="50" t="s">
        <v>19</v>
      </c>
      <c r="E9" s="52"/>
      <c r="F9" s="50" t="s">
        <v>20</v>
      </c>
      <c r="G9" s="51"/>
      <c r="H9" s="69" t="s">
        <v>40</v>
      </c>
      <c r="I9" s="70"/>
      <c r="J9" s="9"/>
      <c r="K9" s="69" t="s">
        <v>21</v>
      </c>
      <c r="L9" s="70"/>
    </row>
    <row r="10" spans="1:13" ht="29.4" thickBot="1" x14ac:dyDescent="0.35">
      <c r="B10" s="10" t="s">
        <v>37</v>
      </c>
      <c r="C10" s="15" t="s">
        <v>3</v>
      </c>
      <c r="D10" s="11" t="s">
        <v>38</v>
      </c>
      <c r="E10" s="15" t="s">
        <v>3</v>
      </c>
      <c r="F10" s="11" t="s">
        <v>38</v>
      </c>
      <c r="G10" s="15" t="s">
        <v>3</v>
      </c>
      <c r="H10" s="12" t="s">
        <v>38</v>
      </c>
      <c r="I10" s="16" t="s">
        <v>3</v>
      </c>
      <c r="J10" s="17" t="s">
        <v>39</v>
      </c>
      <c r="K10" s="13" t="s">
        <v>38</v>
      </c>
      <c r="L10" s="18" t="s">
        <v>3</v>
      </c>
      <c r="M10" s="15" t="s">
        <v>12</v>
      </c>
    </row>
    <row r="11" spans="1:13" s="5" customFormat="1" ht="15" thickBot="1" x14ac:dyDescent="0.35">
      <c r="A11"/>
      <c r="B11" s="2"/>
      <c r="C11" s="2"/>
      <c r="D11" s="2"/>
      <c r="E11" s="2"/>
      <c r="F11" s="2"/>
      <c r="G11" s="2"/>
      <c r="H11" s="2"/>
      <c r="I11" s="20"/>
      <c r="J11" s="25" t="e">
        <f>(I11/H11)*100</f>
        <v>#DIV/0!</v>
      </c>
      <c r="K11" s="14">
        <f>B11+D11+F11</f>
        <v>0</v>
      </c>
      <c r="L11" s="1">
        <f>C11+E11+G11</f>
        <v>0</v>
      </c>
      <c r="M11" s="2" t="e">
        <f>IF(K11&gt;2.5,"FAIL",IF(L11&gt;2.5,"FAIL",IF(J11&lt;89.5,"FAIL","PASS")))</f>
        <v>#DIV/0!</v>
      </c>
    </row>
    <row r="13" spans="1:13" ht="15" thickBot="1" x14ac:dyDescent="0.35">
      <c r="A13" s="56" t="s">
        <v>22</v>
      </c>
      <c r="B13" s="56"/>
      <c r="C13" s="56"/>
      <c r="D13" s="75" t="s">
        <v>43</v>
      </c>
      <c r="E13" s="75"/>
      <c r="F13" s="75"/>
    </row>
    <row r="14" spans="1:13" ht="15" thickBot="1" x14ac:dyDescent="0.35">
      <c r="A14" s="26"/>
      <c r="B14" s="15" t="s">
        <v>45</v>
      </c>
      <c r="C14" s="19" t="s">
        <v>46</v>
      </c>
      <c r="D14" s="30"/>
      <c r="E14" s="30"/>
      <c r="F14" s="30"/>
    </row>
    <row r="15" spans="1:13" ht="15" thickBot="1" x14ac:dyDescent="0.35">
      <c r="A15" s="26"/>
      <c r="B15" s="27"/>
      <c r="C15" s="31">
        <f>(B15*2.54)*0.6</f>
        <v>0</v>
      </c>
      <c r="D15" s="30"/>
      <c r="E15" s="30"/>
      <c r="F15" s="30"/>
    </row>
    <row r="16" spans="1:13" s="5" customFormat="1" ht="15" thickBot="1" x14ac:dyDescent="0.35">
      <c r="A16" s="26"/>
      <c r="B16" s="32"/>
      <c r="C16" s="33"/>
      <c r="D16" s="28"/>
      <c r="E16" s="28"/>
      <c r="F16" s="28"/>
      <c r="G16"/>
      <c r="H16" s="29"/>
      <c r="I16"/>
      <c r="J16"/>
      <c r="K16" s="29"/>
      <c r="L16"/>
      <c r="M16"/>
    </row>
    <row r="17" spans="1:19" s="5" customFormat="1" ht="15" thickBot="1" x14ac:dyDescent="0.35">
      <c r="A17"/>
      <c r="B17" s="50" t="s">
        <v>18</v>
      </c>
      <c r="C17" s="52"/>
      <c r="D17" s="50" t="s">
        <v>19</v>
      </c>
      <c r="E17" s="52"/>
      <c r="F17" s="50" t="s">
        <v>20</v>
      </c>
      <c r="G17" s="52"/>
      <c r="H17" s="50" t="s">
        <v>40</v>
      </c>
      <c r="I17" s="52"/>
      <c r="J17"/>
      <c r="K17" s="50" t="s">
        <v>21</v>
      </c>
      <c r="L17" s="52"/>
      <c r="M17"/>
    </row>
    <row r="18" spans="1:19" s="5" customFormat="1" ht="29.4" thickBot="1" x14ac:dyDescent="0.35">
      <c r="A18"/>
      <c r="B18" s="10" t="s">
        <v>38</v>
      </c>
      <c r="C18" s="15" t="s">
        <v>3</v>
      </c>
      <c r="D18" s="10" t="s">
        <v>38</v>
      </c>
      <c r="E18" s="15" t="s">
        <v>3</v>
      </c>
      <c r="F18" s="10" t="s">
        <v>38</v>
      </c>
      <c r="G18" s="15" t="s">
        <v>3</v>
      </c>
      <c r="H18" s="10" t="s">
        <v>38</v>
      </c>
      <c r="I18" s="15" t="s">
        <v>3</v>
      </c>
      <c r="J18" s="15" t="s">
        <v>39</v>
      </c>
      <c r="K18" s="10" t="s">
        <v>37</v>
      </c>
      <c r="L18" s="19" t="s">
        <v>3</v>
      </c>
      <c r="M18" s="15" t="s">
        <v>12</v>
      </c>
    </row>
    <row r="19" spans="1:19" s="5" customFormat="1" ht="15" thickBot="1" x14ac:dyDescent="0.35">
      <c r="A19"/>
      <c r="B19" s="2"/>
      <c r="C19" s="2"/>
      <c r="D19" s="2"/>
      <c r="E19" s="2"/>
      <c r="F19" s="2"/>
      <c r="G19" s="2"/>
      <c r="H19" s="2"/>
      <c r="I19" s="2"/>
      <c r="J19" s="24" t="e">
        <f>(I19/H19)*100</f>
        <v>#DIV/0!</v>
      </c>
      <c r="K19" s="1">
        <f>B19+D19+F19</f>
        <v>0</v>
      </c>
      <c r="L19" s="1">
        <f>C19+E19+G19</f>
        <v>0</v>
      </c>
      <c r="M19" s="2" t="e">
        <f>IF(K19&gt;2.5, "FAIL", IF(L19&gt;2.5, "FAIL",IF(J19&lt;89.5,"FAIL","PASS")))</f>
        <v>#DIV/0!</v>
      </c>
    </row>
    <row r="21" spans="1:19" ht="15" thickBot="1" x14ac:dyDescent="0.35">
      <c r="A21" s="62" t="s">
        <v>10</v>
      </c>
      <c r="B21" s="62"/>
    </row>
    <row r="22" spans="1:19" ht="15" thickBot="1" x14ac:dyDescent="0.35">
      <c r="B22" s="50" t="s">
        <v>2</v>
      </c>
      <c r="C22" s="51"/>
      <c r="D22" s="51"/>
      <c r="E22" s="52"/>
      <c r="F22" s="50" t="s">
        <v>3</v>
      </c>
      <c r="G22" s="51"/>
      <c r="H22" s="51"/>
      <c r="I22" s="52"/>
      <c r="S22" s="5"/>
    </row>
    <row r="23" spans="1:19" ht="15" thickBot="1" x14ac:dyDescent="0.35">
      <c r="B23" s="3">
        <v>1</v>
      </c>
      <c r="C23" s="3">
        <v>2</v>
      </c>
      <c r="D23" s="3">
        <v>3</v>
      </c>
      <c r="E23" s="3" t="s">
        <v>4</v>
      </c>
      <c r="F23" s="3">
        <v>1</v>
      </c>
      <c r="G23" s="3">
        <v>2</v>
      </c>
      <c r="H23" s="3">
        <v>3</v>
      </c>
      <c r="I23" s="3" t="s">
        <v>4</v>
      </c>
      <c r="J23" s="3" t="s">
        <v>11</v>
      </c>
      <c r="K23" s="3" t="s">
        <v>12</v>
      </c>
      <c r="L23" s="3" t="s">
        <v>13</v>
      </c>
    </row>
    <row r="24" spans="1:19" s="5" customFormat="1" ht="15" thickBot="1" x14ac:dyDescent="0.35">
      <c r="B24" s="2"/>
      <c r="C24" s="2"/>
      <c r="D24" s="2"/>
      <c r="E24" s="24">
        <f>(B24+C24+D24)/3</f>
        <v>0</v>
      </c>
      <c r="F24" s="2"/>
      <c r="G24" s="2"/>
      <c r="H24" s="2"/>
      <c r="I24" s="24">
        <f>(F24+G24+H24)/3</f>
        <v>0</v>
      </c>
      <c r="J24" s="24" t="e">
        <f>(I24/E24)*100</f>
        <v>#DIV/0!</v>
      </c>
      <c r="K24" s="2" t="e">
        <f>IF(J24&gt;89.5,"PASS","FAIL")</f>
        <v>#DIV/0!</v>
      </c>
      <c r="L24" s="2"/>
    </row>
    <row r="26" spans="1:19" ht="15" thickBot="1" x14ac:dyDescent="0.35">
      <c r="A26" s="56" t="s">
        <v>23</v>
      </c>
      <c r="B26" s="56"/>
    </row>
    <row r="27" spans="1:19" ht="15" thickBot="1" x14ac:dyDescent="0.35">
      <c r="B27" s="50" t="s">
        <v>2</v>
      </c>
      <c r="C27" s="51"/>
      <c r="D27" s="51"/>
      <c r="E27" s="52"/>
      <c r="F27" s="50" t="s">
        <v>3</v>
      </c>
      <c r="G27" s="51"/>
      <c r="H27" s="51"/>
      <c r="I27" s="52"/>
      <c r="S27" s="23"/>
    </row>
    <row r="28" spans="1:19" ht="15" thickBot="1" x14ac:dyDescent="0.35">
      <c r="B28" s="3">
        <v>1</v>
      </c>
      <c r="C28" s="3">
        <v>2</v>
      </c>
      <c r="D28" s="3">
        <v>3</v>
      </c>
      <c r="E28" s="3" t="s">
        <v>4</v>
      </c>
      <c r="F28" s="3">
        <v>1</v>
      </c>
      <c r="G28" s="3">
        <v>2</v>
      </c>
      <c r="H28" s="3">
        <v>3</v>
      </c>
      <c r="I28" s="3" t="s">
        <v>4</v>
      </c>
      <c r="J28" s="3" t="s">
        <v>11</v>
      </c>
      <c r="K28" s="3" t="s">
        <v>12</v>
      </c>
      <c r="L28" s="3" t="s">
        <v>13</v>
      </c>
    </row>
    <row r="29" spans="1:19" s="5" customFormat="1" ht="15" thickBot="1" x14ac:dyDescent="0.35">
      <c r="B29" s="2"/>
      <c r="C29" s="2"/>
      <c r="D29" s="2"/>
      <c r="E29" s="24">
        <f>SUM(B29:D29)/3</f>
        <v>0</v>
      </c>
      <c r="F29" s="2"/>
      <c r="G29" s="2"/>
      <c r="H29" s="2"/>
      <c r="I29" s="24">
        <f>SUM(F29:H29)/3</f>
        <v>0</v>
      </c>
      <c r="J29" s="24" t="e">
        <f>(E29/I29)*100</f>
        <v>#DIV/0!</v>
      </c>
      <c r="K29" s="2" t="e">
        <f>IF(J29&gt;89.5, "PASS", "FAIL")</f>
        <v>#DIV/0!</v>
      </c>
      <c r="L29" s="2"/>
    </row>
    <row r="31" spans="1:19" ht="15" thickBot="1" x14ac:dyDescent="0.35">
      <c r="A31" s="56" t="s">
        <v>14</v>
      </c>
      <c r="B31" s="56"/>
    </row>
    <row r="32" spans="1:19" ht="15" thickBot="1" x14ac:dyDescent="0.35">
      <c r="B32" s="50" t="s">
        <v>2</v>
      </c>
      <c r="C32" s="51"/>
      <c r="D32" s="51"/>
      <c r="E32" s="52"/>
      <c r="F32" s="50" t="s">
        <v>3</v>
      </c>
      <c r="G32" s="51"/>
      <c r="H32" s="51"/>
      <c r="I32" s="52"/>
    </row>
    <row r="33" spans="1:15" ht="15" thickBot="1" x14ac:dyDescent="0.35">
      <c r="B33" s="3">
        <v>1</v>
      </c>
      <c r="C33" s="3">
        <v>2</v>
      </c>
      <c r="D33" s="3">
        <v>3</v>
      </c>
      <c r="E33" s="3" t="s">
        <v>4</v>
      </c>
      <c r="F33" s="3">
        <v>1</v>
      </c>
      <c r="G33" s="3">
        <v>2</v>
      </c>
      <c r="H33" s="3">
        <v>3</v>
      </c>
      <c r="I33" s="3" t="s">
        <v>4</v>
      </c>
      <c r="J33" s="3" t="s">
        <v>11</v>
      </c>
      <c r="K33" s="3" t="s">
        <v>12</v>
      </c>
      <c r="L33" s="3" t="s">
        <v>13</v>
      </c>
    </row>
    <row r="34" spans="1:15" s="5" customFormat="1" ht="15" thickBot="1" x14ac:dyDescent="0.35">
      <c r="B34" s="2"/>
      <c r="C34" s="2"/>
      <c r="D34" s="2"/>
      <c r="E34" s="24">
        <f>SUM(B34:D34)/3</f>
        <v>0</v>
      </c>
      <c r="F34" s="2"/>
      <c r="G34" s="2"/>
      <c r="H34" s="2"/>
      <c r="I34" s="24">
        <f>SUM(F34:H34)/3</f>
        <v>0</v>
      </c>
      <c r="J34" s="24" t="e">
        <f>(I34/E34)*100</f>
        <v>#DIV/0!</v>
      </c>
      <c r="K34" s="2" t="e">
        <f>IF(J34&gt;89.5, "PASS", "FAIL")</f>
        <v>#DIV/0!</v>
      </c>
      <c r="L34" s="2"/>
    </row>
    <row r="36" spans="1:15" ht="15" thickBot="1" x14ac:dyDescent="0.35">
      <c r="A36" s="56" t="s">
        <v>15</v>
      </c>
      <c r="B36" s="56"/>
      <c r="O36" s="5"/>
    </row>
    <row r="37" spans="1:15" ht="15" thickBot="1" x14ac:dyDescent="0.35">
      <c r="B37" s="50" t="s">
        <v>2</v>
      </c>
      <c r="C37" s="51"/>
      <c r="D37" s="51"/>
      <c r="E37" s="52"/>
      <c r="F37" s="50" t="s">
        <v>3</v>
      </c>
      <c r="G37" s="51"/>
      <c r="H37" s="51"/>
      <c r="I37" s="52"/>
    </row>
    <row r="38" spans="1:15" ht="15" thickBot="1" x14ac:dyDescent="0.35">
      <c r="B38" s="3">
        <v>1</v>
      </c>
      <c r="C38" s="3">
        <v>2</v>
      </c>
      <c r="D38" s="3">
        <v>3</v>
      </c>
      <c r="E38" s="3" t="s">
        <v>4</v>
      </c>
      <c r="F38" s="3">
        <v>1</v>
      </c>
      <c r="G38" s="3">
        <v>2</v>
      </c>
      <c r="H38" s="3">
        <v>3</v>
      </c>
      <c r="I38" s="3" t="s">
        <v>4</v>
      </c>
      <c r="J38" s="3" t="s">
        <v>11</v>
      </c>
      <c r="K38" s="3" t="s">
        <v>12</v>
      </c>
      <c r="L38" s="3" t="s">
        <v>13</v>
      </c>
    </row>
    <row r="39" spans="1:15" s="5" customFormat="1" ht="15" thickBot="1" x14ac:dyDescent="0.35">
      <c r="B39" s="2"/>
      <c r="C39" s="2"/>
      <c r="D39" s="2"/>
      <c r="E39" s="24">
        <f>SUM(B39:D39)/3</f>
        <v>0</v>
      </c>
      <c r="F39" s="2"/>
      <c r="G39" s="2"/>
      <c r="H39" s="2"/>
      <c r="I39" s="24">
        <f>SUM(F39:H39)/3</f>
        <v>0</v>
      </c>
      <c r="J39" s="24" t="e">
        <f>(I39/E39)*100</f>
        <v>#DIV/0!</v>
      </c>
      <c r="K39" s="2" t="e">
        <f>IF(J39&gt;89.5, "PASS", "FAIL")</f>
        <v>#DIV/0!</v>
      </c>
      <c r="L39" s="2"/>
    </row>
    <row r="41" spans="1:15" ht="15" thickBot="1" x14ac:dyDescent="0.35">
      <c r="A41" s="56" t="s">
        <v>24</v>
      </c>
      <c r="B41" s="56"/>
      <c r="C41" s="56"/>
    </row>
    <row r="42" spans="1:15" ht="15" thickBot="1" x14ac:dyDescent="0.35">
      <c r="C42" s="53" t="s">
        <v>25</v>
      </c>
      <c r="D42" s="54"/>
      <c r="E42" s="53" t="s">
        <v>26</v>
      </c>
      <c r="F42" s="54"/>
      <c r="G42" s="53" t="s">
        <v>27</v>
      </c>
      <c r="H42" s="54"/>
      <c r="I42" s="3" t="s">
        <v>28</v>
      </c>
      <c r="J42" s="3" t="s">
        <v>29</v>
      </c>
      <c r="K42" s="3" t="s">
        <v>12</v>
      </c>
      <c r="L42" s="3" t="s">
        <v>13</v>
      </c>
    </row>
    <row r="43" spans="1:15" ht="15" thickBot="1" x14ac:dyDescent="0.35">
      <c r="A43" s="53" t="s">
        <v>30</v>
      </c>
      <c r="B43" s="54"/>
      <c r="C43" s="50"/>
      <c r="D43" s="52"/>
      <c r="E43" s="50"/>
      <c r="F43" s="52"/>
      <c r="G43" s="50"/>
      <c r="H43" s="52"/>
      <c r="I43" s="21">
        <f>(C43*8)+E43-G43</f>
        <v>0</v>
      </c>
      <c r="J43" s="73" t="e">
        <f>(I44/I43)*100</f>
        <v>#DIV/0!</v>
      </c>
      <c r="K43" s="71" t="e">
        <f>IF(J43&gt;89.5, "PASS", "FAIL")</f>
        <v>#DIV/0!</v>
      </c>
      <c r="L43" s="77"/>
    </row>
    <row r="44" spans="1:15" ht="15" thickBot="1" x14ac:dyDescent="0.35">
      <c r="A44" s="53" t="s">
        <v>31</v>
      </c>
      <c r="B44" s="54"/>
      <c r="C44" s="50"/>
      <c r="D44" s="52"/>
      <c r="E44" s="50"/>
      <c r="F44" s="52"/>
      <c r="G44" s="50"/>
      <c r="H44" s="52"/>
      <c r="I44" s="21">
        <f>(C44*8)+E44-G44</f>
        <v>0</v>
      </c>
      <c r="J44" s="74"/>
      <c r="K44" s="72"/>
      <c r="L44" s="78"/>
    </row>
    <row r="46" spans="1:15" ht="15" thickBot="1" x14ac:dyDescent="0.35">
      <c r="A46" s="56" t="s">
        <v>32</v>
      </c>
      <c r="B46" s="56"/>
    </row>
    <row r="47" spans="1:15" ht="15" thickBot="1" x14ac:dyDescent="0.35">
      <c r="A47" s="3" t="s">
        <v>33</v>
      </c>
      <c r="B47" s="3" t="s">
        <v>12</v>
      </c>
      <c r="C47" s="3" t="s">
        <v>13</v>
      </c>
    </row>
    <row r="48" spans="1:15" ht="15" thickBot="1" x14ac:dyDescent="0.35">
      <c r="A48" s="21"/>
      <c r="B48" s="2"/>
      <c r="C48" s="2"/>
    </row>
    <row r="49" spans="1:16" ht="15" thickBot="1" x14ac:dyDescent="0.35"/>
    <row r="50" spans="1:16" ht="15" thickBot="1" x14ac:dyDescent="0.35">
      <c r="A50" s="50" t="s">
        <v>34</v>
      </c>
      <c r="B50" s="51"/>
      <c r="C50" s="52"/>
    </row>
    <row r="51" spans="1:16" ht="15" thickBot="1" x14ac:dyDescent="0.35">
      <c r="A51" s="50" t="s">
        <v>35</v>
      </c>
      <c r="B51" s="51"/>
      <c r="C51" s="52"/>
    </row>
    <row r="53" spans="1:16" ht="15" thickBot="1" x14ac:dyDescent="0.35">
      <c r="A53" s="56" t="s">
        <v>47</v>
      </c>
      <c r="B53" s="56"/>
    </row>
    <row r="54" spans="1:16" ht="30.75" customHeight="1" thickBot="1" x14ac:dyDescent="0.35">
      <c r="B54" s="57" t="s">
        <v>48</v>
      </c>
      <c r="C54" s="58"/>
      <c r="D54" s="57" t="s">
        <v>50</v>
      </c>
      <c r="E54" s="58"/>
      <c r="G54" s="35"/>
      <c r="H54" s="35"/>
    </row>
    <row r="55" spans="1:16" ht="15" thickBot="1" x14ac:dyDescent="0.35">
      <c r="B55" s="50"/>
      <c r="C55" s="52"/>
      <c r="D55" s="50"/>
      <c r="E55" s="52"/>
    </row>
    <row r="56" spans="1:16" ht="15" thickBot="1" x14ac:dyDescent="0.35"/>
    <row r="57" spans="1:16" ht="15" thickBot="1" x14ac:dyDescent="0.35">
      <c r="B57" s="50" t="s">
        <v>2</v>
      </c>
      <c r="C57" s="51"/>
      <c r="D57" s="51"/>
      <c r="E57" s="52"/>
      <c r="H57" s="50" t="s">
        <v>3</v>
      </c>
      <c r="I57" s="51"/>
      <c r="J57" s="51"/>
      <c r="K57" s="52"/>
    </row>
    <row r="58" spans="1:16" ht="15" thickBot="1" x14ac:dyDescent="0.35">
      <c r="B58" s="3">
        <v>1</v>
      </c>
      <c r="C58" s="3">
        <v>2</v>
      </c>
      <c r="D58" s="3">
        <v>3</v>
      </c>
      <c r="E58" s="3" t="s">
        <v>4</v>
      </c>
      <c r="F58" s="53" t="s">
        <v>49</v>
      </c>
      <c r="G58" s="54"/>
      <c r="H58" s="3">
        <v>1</v>
      </c>
      <c r="I58" s="3">
        <v>2</v>
      </c>
      <c r="J58" s="3">
        <v>3</v>
      </c>
      <c r="K58" s="3" t="s">
        <v>4</v>
      </c>
      <c r="L58" s="53" t="s">
        <v>49</v>
      </c>
      <c r="M58" s="54"/>
      <c r="N58" s="3" t="s">
        <v>11</v>
      </c>
      <c r="O58" s="3" t="s">
        <v>12</v>
      </c>
      <c r="P58" s="3" t="s">
        <v>13</v>
      </c>
    </row>
    <row r="59" spans="1:16" ht="15" thickBot="1" x14ac:dyDescent="0.35">
      <c r="B59" s="2"/>
      <c r="C59" s="2"/>
      <c r="D59" s="2"/>
      <c r="E59" s="24">
        <f>(B59+C59+D59)/3</f>
        <v>0</v>
      </c>
      <c r="F59" s="55">
        <f>E59-B55</f>
        <v>0</v>
      </c>
      <c r="G59" s="52"/>
      <c r="H59" s="2"/>
      <c r="I59" s="2"/>
      <c r="J59" s="2"/>
      <c r="K59" s="24">
        <f>(H59+I59+J59)/3</f>
        <v>0</v>
      </c>
      <c r="L59" s="55">
        <f>K59-D55</f>
        <v>0</v>
      </c>
      <c r="M59" s="52"/>
      <c r="N59" s="24" t="e">
        <f>(L59/F59)*100</f>
        <v>#DIV/0!</v>
      </c>
      <c r="O59" s="2" t="e">
        <f>IF(N59&gt;89.5, "PASS", "FAIL")</f>
        <v>#DIV/0!</v>
      </c>
      <c r="P59" s="2"/>
    </row>
  </sheetData>
  <mergeCells count="57">
    <mergeCell ref="K17:L17"/>
    <mergeCell ref="D8:G8"/>
    <mergeCell ref="D13:F13"/>
    <mergeCell ref="B17:C17"/>
    <mergeCell ref="D17:E17"/>
    <mergeCell ref="F17:G17"/>
    <mergeCell ref="H17:I17"/>
    <mergeCell ref="K9:L9"/>
    <mergeCell ref="A31:B31"/>
    <mergeCell ref="B32:E32"/>
    <mergeCell ref="F32:I32"/>
    <mergeCell ref="G42:H42"/>
    <mergeCell ref="J43:J44"/>
    <mergeCell ref="A43:B43"/>
    <mergeCell ref="A44:B44"/>
    <mergeCell ref="A36:B36"/>
    <mergeCell ref="F37:I37"/>
    <mergeCell ref="K43:K44"/>
    <mergeCell ref="L43:L44"/>
    <mergeCell ref="C43:D43"/>
    <mergeCell ref="E43:F43"/>
    <mergeCell ref="G43:H43"/>
    <mergeCell ref="C44:D44"/>
    <mergeCell ref="E44:F44"/>
    <mergeCell ref="G44:H44"/>
    <mergeCell ref="A50:C50"/>
    <mergeCell ref="A51:C51"/>
    <mergeCell ref="A46:B46"/>
    <mergeCell ref="B37:E37"/>
    <mergeCell ref="A41:C41"/>
    <mergeCell ref="C42:D42"/>
    <mergeCell ref="E42:F42"/>
    <mergeCell ref="A21:B21"/>
    <mergeCell ref="B22:E22"/>
    <mergeCell ref="F22:I22"/>
    <mergeCell ref="A26:B26"/>
    <mergeCell ref="B27:E27"/>
    <mergeCell ref="F27:I27"/>
    <mergeCell ref="A1:C1"/>
    <mergeCell ref="H9:I9"/>
    <mergeCell ref="A13:C13"/>
    <mergeCell ref="A8:C8"/>
    <mergeCell ref="B9:C9"/>
    <mergeCell ref="D9:E9"/>
    <mergeCell ref="F9:G9"/>
    <mergeCell ref="A4:D4"/>
    <mergeCell ref="A53:B53"/>
    <mergeCell ref="B54:C54"/>
    <mergeCell ref="D54:E54"/>
    <mergeCell ref="B55:C55"/>
    <mergeCell ref="D55:E55"/>
    <mergeCell ref="B57:E57"/>
    <mergeCell ref="H57:K57"/>
    <mergeCell ref="F58:G58"/>
    <mergeCell ref="L58:M58"/>
    <mergeCell ref="F59:G59"/>
    <mergeCell ref="L59:M5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b36221-240f-46d1-8fcb-92401b713460" xsi:nil="true"/>
    <lcf76f155ced4ddcb4097134ff3c332f xmlns="7c15ddac-31a3-4296-9500-1b1a0234c2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A4F25BE2E9740ADBC7FC7C50D49A5" ma:contentTypeVersion="18" ma:contentTypeDescription="Create a new document." ma:contentTypeScope="" ma:versionID="7715e1efddfffc7f63ee3c2901e0ff26">
  <xsd:schema xmlns:xsd="http://www.w3.org/2001/XMLSchema" xmlns:xs="http://www.w3.org/2001/XMLSchema" xmlns:p="http://schemas.microsoft.com/office/2006/metadata/properties" xmlns:ns2="7c15ddac-31a3-4296-9500-1b1a0234c291" xmlns:ns3="e2b36221-240f-46d1-8fcb-92401b713460" targetNamespace="http://schemas.microsoft.com/office/2006/metadata/properties" ma:root="true" ma:fieldsID="62df2847a612cdb1d5ee0b1dcbbe041e" ns2:_="" ns3:_="">
    <xsd:import namespace="7c15ddac-31a3-4296-9500-1b1a0234c291"/>
    <xsd:import namespace="e2b36221-240f-46d1-8fcb-92401b7134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5ddac-31a3-4296-9500-1b1a0234c2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9112196-7e5b-431e-8fea-f50fb91bc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36221-240f-46d1-8fcb-92401b71346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b61fc6f-89a6-4760-aac7-916902737313}" ma:internalName="TaxCatchAll" ma:showField="CatchAllData" ma:web="e2b36221-240f-46d1-8fcb-92401b7134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304B53-13D6-48A4-94FF-E877A24DBA55}">
  <ds:schemaRefs>
    <ds:schemaRef ds:uri="http://www.w3.org/XML/1998/namespace"/>
    <ds:schemaRef ds:uri="http://purl.org/dc/terms/"/>
    <ds:schemaRef ds:uri="e2b36221-240f-46d1-8fcb-92401b713460"/>
    <ds:schemaRef ds:uri="7c15ddac-31a3-4296-9500-1b1a0234c291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9B0A45-BD80-4122-BAD6-4AE603F3BA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77A186-5AFD-4D43-8206-ADF8495C0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5ddac-31a3-4296-9500-1b1a0234c291"/>
    <ds:schemaRef ds:uri="e2b36221-240f-46d1-8fcb-92401b7134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f8a7bc4-e337-47a5-a0fc-0d512c0e05f1}" enabled="0" method="" siteId="{3f8a7bc4-e337-47a5-a0fc-0d512c0e05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KNEEX3 Baseline #1</vt:lpstr>
      <vt:lpstr>Modified FLEE Form</vt:lpstr>
      <vt:lpstr>FLEE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J Lazaro</dc:creator>
  <cp:keywords/>
  <dc:description/>
  <cp:lastModifiedBy>Joseph M Villena</cp:lastModifiedBy>
  <cp:revision/>
  <dcterms:created xsi:type="dcterms:W3CDTF">2021-11-17T22:40:18Z</dcterms:created>
  <dcterms:modified xsi:type="dcterms:W3CDTF">2025-09-26T02:18:37Z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0x010100FFAA4F25BE2E9740ADBC7FC7C50D49A5</vt:lpwstr>
  </property>
  <property fmtid="{D5CDD505-2E9C-101B-9397-08002B2CF9AE}" pid="3" name="MediaServiceImageTags">
    <vt:lpwstr/>
  </property>
</Properties>
</file>